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00"/>
  </bookViews>
  <sheets>
    <sheet name="Sheet1" sheetId="1" r:id="rId1"/>
    <sheet name="Лист1" sheetId="2" state="hidden" r:id="rId2"/>
  </sheets>
  <definedNames>
    <definedName name="Тариф_льготный">Sheet1!$B$65:$B$67</definedName>
    <definedName name="Тарифы_банк">Sheet1!$B$57:$B$60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D47" i="1"/>
  <c r="C47" i="1"/>
  <c r="D43" i="1" l="1"/>
  <c r="C12" i="1" s="1"/>
  <c r="C43" i="1"/>
  <c r="D42" i="1"/>
  <c r="C42" i="1"/>
  <c r="C10" i="1" l="1"/>
  <c r="C11" i="1"/>
  <c r="C13" i="1" l="1"/>
  <c r="D46" i="1"/>
  <c r="C46" i="1"/>
</calcChain>
</file>

<file path=xl/comments1.xml><?xml version="1.0" encoding="utf-8"?>
<comments xmlns="http://schemas.openxmlformats.org/spreadsheetml/2006/main">
  <authors>
    <author>Автор</author>
  </authors>
  <commentList>
    <comment ref="C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Заполнять только выделенную красным область</t>
        </r>
      </text>
    </comment>
  </commentList>
</comments>
</file>

<file path=xl/sharedStrings.xml><?xml version="1.0" encoding="utf-8"?>
<sst xmlns="http://schemas.openxmlformats.org/spreadsheetml/2006/main" count="25" uniqueCount="22">
  <si>
    <t>Чей POS-терминал</t>
  </si>
  <si>
    <t>Оборот на терминал в месяц</t>
  </si>
  <si>
    <t>Комиссия по %-ой ставке</t>
  </si>
  <si>
    <t>Комиссия за пользование терминалом</t>
  </si>
  <si>
    <t>ИТОГО</t>
  </si>
  <si>
    <t>Ставка</t>
  </si>
  <si>
    <t>АП</t>
  </si>
  <si>
    <t>%-я ставка</t>
  </si>
  <si>
    <t>Выберите тариф из списка</t>
  </si>
  <si>
    <t>Комиссия за эквайринг</t>
  </si>
  <si>
    <t>Заполните</t>
  </si>
  <si>
    <t xml:space="preserve">Пароль </t>
  </si>
  <si>
    <t>acq</t>
  </si>
  <si>
    <t>Расчет стандартного тарифа по торговому эквайрингу</t>
  </si>
  <si>
    <t>Банк</t>
  </si>
  <si>
    <t>Тариф Фастфуд</t>
  </si>
  <si>
    <t>Тариф Супермаркет</t>
  </si>
  <si>
    <t>Тариф Здоровье</t>
  </si>
  <si>
    <t>Тариф Стандартный +</t>
  </si>
  <si>
    <t>Тариф Супермаркет 1%</t>
  </si>
  <si>
    <t>Тариф Здоровье 1%</t>
  </si>
  <si>
    <t>Тариф Стандартный + 1%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</si>
</sst>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_-* #,##0\ &quot;₽&quot;_-;\-* #,##0\ &quot;₽&quot;_-;_-* &quot;-&quot;??\ &quot;₽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10"/>
      <name val="Tahoma"/>
      <family val="2"/>
      <charset val="204"/>
    </font>
    <font>
      <i/>
      <sz val="10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 style="thin">
        <color indexed="64"/>
      </right>
      <top/>
      <bottom/>
      <diagonal/>
    </border>
    <border>
      <left style="thin">
        <color rgb="FFFF0000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2" fillId="0" borderId="0" xfId="0" applyFont="1"/>
    <xf numFmtId="0" fontId="3" fillId="0" borderId="0" xfId="3" applyFont="1" applyFill="1" applyBorder="1"/>
    <xf numFmtId="0" fontId="4" fillId="0" borderId="1" xfId="3" applyFont="1" applyFill="1" applyBorder="1"/>
    <xf numFmtId="0" fontId="4" fillId="0" borderId="2" xfId="3" applyFont="1" applyFill="1" applyBorder="1"/>
    <xf numFmtId="44" fontId="0" fillId="0" borderId="0" xfId="0" applyNumberFormat="1"/>
    <xf numFmtId="0" fontId="0" fillId="0" borderId="1" xfId="0" applyBorder="1"/>
    <xf numFmtId="10" fontId="0" fillId="0" borderId="3" xfId="2" applyNumberFormat="1" applyFont="1" applyBorder="1"/>
    <xf numFmtId="0" fontId="0" fillId="0" borderId="2" xfId="0" applyBorder="1"/>
    <xf numFmtId="164" fontId="0" fillId="0" borderId="4" xfId="1" applyNumberFormat="1" applyFont="1" applyBorder="1"/>
    <xf numFmtId="0" fontId="0" fillId="0" borderId="5" xfId="0" applyBorder="1"/>
    <xf numFmtId="164" fontId="5" fillId="0" borderId="7" xfId="1" applyNumberFormat="1" applyFont="1" applyFill="1" applyBorder="1"/>
    <xf numFmtId="0" fontId="6" fillId="0" borderId="8" xfId="3" applyFont="1" applyFill="1" applyBorder="1" applyAlignment="1">
      <alignment horizontal="right"/>
    </xf>
    <xf numFmtId="0" fontId="6" fillId="0" borderId="9" xfId="3" applyFont="1" applyFill="1" applyBorder="1" applyAlignment="1">
      <alignment horizontal="right"/>
    </xf>
    <xf numFmtId="0" fontId="0" fillId="0" borderId="0" xfId="0" applyBorder="1"/>
    <xf numFmtId="0" fontId="6" fillId="0" borderId="0" xfId="3" applyFont="1" applyFill="1" applyBorder="1" applyAlignment="1">
      <alignment horizontal="right"/>
    </xf>
    <xf numFmtId="0" fontId="2" fillId="0" borderId="5" xfId="0" applyFont="1" applyBorder="1"/>
    <xf numFmtId="164" fontId="2" fillId="0" borderId="6" xfId="1" applyNumberFormat="1" applyFont="1" applyBorder="1"/>
    <xf numFmtId="0" fontId="9" fillId="0" borderId="0" xfId="0" applyFont="1"/>
    <xf numFmtId="0" fontId="9" fillId="0" borderId="0" xfId="0" applyFont="1" applyFill="1"/>
    <xf numFmtId="2" fontId="9" fillId="0" borderId="0" xfId="0" applyNumberFormat="1" applyFont="1" applyFill="1"/>
    <xf numFmtId="44" fontId="9" fillId="0" borderId="0" xfId="0" applyNumberFormat="1" applyFont="1" applyFill="1"/>
    <xf numFmtId="10" fontId="9" fillId="0" borderId="0" xfId="0" applyNumberFormat="1" applyFont="1" applyFill="1"/>
    <xf numFmtId="0" fontId="9" fillId="0" borderId="0" xfId="0" applyFont="1" applyFill="1" applyProtection="1">
      <protection locked="0"/>
    </xf>
    <xf numFmtId="10" fontId="9" fillId="0" borderId="0" xfId="0" applyNumberFormat="1" applyFont="1" applyFill="1" applyProtection="1">
      <protection locked="0"/>
    </xf>
    <xf numFmtId="0" fontId="2" fillId="0" borderId="0" xfId="0" applyFont="1" applyBorder="1"/>
    <xf numFmtId="164" fontId="2" fillId="0" borderId="0" xfId="1" applyNumberFormat="1" applyFont="1" applyBorder="1"/>
  </cellXfs>
  <cellStyles count="4">
    <cellStyle name="Денежный" xfId="1" builtinId="4"/>
    <cellStyle name="Обычный" xfId="0" builtinId="0"/>
    <cellStyle name="Обычный 2" xfId="3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F73"/>
  <sheetViews>
    <sheetView tabSelected="1" topLeftCell="B1" workbookViewId="0">
      <selection activeCell="C7" sqref="C7"/>
    </sheetView>
  </sheetViews>
  <sheetFormatPr defaultRowHeight="15" x14ac:dyDescent="0.25"/>
  <cols>
    <col min="2" max="2" width="38.5703125" bestFit="1" customWidth="1"/>
    <col min="3" max="3" width="24.140625" customWidth="1"/>
    <col min="4" max="5" width="11" bestFit="1" customWidth="1"/>
    <col min="6" max="6" width="11" style="18" bestFit="1" customWidth="1"/>
  </cols>
  <sheetData>
    <row r="2" spans="2:5" x14ac:dyDescent="0.25">
      <c r="B2" s="1" t="s">
        <v>13</v>
      </c>
    </row>
    <row r="4" spans="2:5" x14ac:dyDescent="0.25">
      <c r="B4" s="2" t="s">
        <v>10</v>
      </c>
    </row>
    <row r="5" spans="2:5" x14ac:dyDescent="0.25">
      <c r="B5" s="3" t="s">
        <v>1</v>
      </c>
      <c r="C5" s="11">
        <v>300000</v>
      </c>
    </row>
    <row r="6" spans="2:5" x14ac:dyDescent="0.25">
      <c r="B6" s="4" t="s">
        <v>0</v>
      </c>
      <c r="C6" s="12" t="s">
        <v>14</v>
      </c>
    </row>
    <row r="7" spans="2:5" x14ac:dyDescent="0.25">
      <c r="B7" s="10" t="s">
        <v>8</v>
      </c>
      <c r="C7" s="13" t="s">
        <v>15</v>
      </c>
    </row>
    <row r="8" spans="2:5" x14ac:dyDescent="0.25">
      <c r="B8" s="14"/>
      <c r="C8" s="15"/>
    </row>
    <row r="9" spans="2:5" x14ac:dyDescent="0.25">
      <c r="B9" s="1" t="s">
        <v>9</v>
      </c>
    </row>
    <row r="10" spans="2:5" x14ac:dyDescent="0.25">
      <c r="B10" s="6" t="s">
        <v>7</v>
      </c>
      <c r="C10" s="7">
        <f>IF($C$6="Банк",$C$42,IF($C$6="Клиент",$D$42,"-"))</f>
        <v>1.6E-2</v>
      </c>
    </row>
    <row r="11" spans="2:5" x14ac:dyDescent="0.25">
      <c r="B11" s="8" t="s">
        <v>2</v>
      </c>
      <c r="C11" s="9">
        <f>IF($C$6="Банк",$C$42*$C$5,IF($C$6="Клиент",$D$42*$C$5,"-"))</f>
        <v>4800</v>
      </c>
      <c r="D11" s="5"/>
      <c r="E11" s="5"/>
    </row>
    <row r="12" spans="2:5" x14ac:dyDescent="0.25">
      <c r="B12" s="8" t="s">
        <v>3</v>
      </c>
      <c r="C12" s="9">
        <f>IF(C6="Банк",IF(C7="Тариф Стандартный +",D43,C43),0)</f>
        <v>1651.0900000000001</v>
      </c>
    </row>
    <row r="13" spans="2:5" x14ac:dyDescent="0.25">
      <c r="B13" s="16" t="s">
        <v>4</v>
      </c>
      <c r="C13" s="17">
        <f>C11+C12</f>
        <v>6451.09</v>
      </c>
    </row>
    <row r="14" spans="2:5" x14ac:dyDescent="0.25">
      <c r="B14" s="25"/>
      <c r="C14" s="26"/>
    </row>
    <row r="15" spans="2:5" x14ac:dyDescent="0.25">
      <c r="B15" s="25"/>
      <c r="C15" s="26"/>
    </row>
    <row r="16" spans="2:5" x14ac:dyDescent="0.25">
      <c r="B16" s="25"/>
      <c r="C16" s="26"/>
    </row>
    <row r="17" spans="2:3" x14ac:dyDescent="0.25">
      <c r="B17" s="25"/>
      <c r="C17" s="26"/>
    </row>
    <row r="18" spans="2:3" x14ac:dyDescent="0.25">
      <c r="B18" s="25"/>
      <c r="C18" s="26"/>
    </row>
    <row r="19" spans="2:3" x14ac:dyDescent="0.25">
      <c r="B19" s="25"/>
      <c r="C19" s="26"/>
    </row>
    <row r="20" spans="2:3" x14ac:dyDescent="0.25">
      <c r="B20" s="25"/>
      <c r="C20" s="26"/>
    </row>
    <row r="21" spans="2:3" x14ac:dyDescent="0.25">
      <c r="B21" s="25"/>
      <c r="C21" s="26"/>
    </row>
    <row r="22" spans="2:3" x14ac:dyDescent="0.25">
      <c r="B22" s="25"/>
      <c r="C22" s="26"/>
    </row>
    <row r="23" spans="2:3" x14ac:dyDescent="0.25">
      <c r="B23" s="25"/>
      <c r="C23" s="26"/>
    </row>
    <row r="24" spans="2:3" x14ac:dyDescent="0.25">
      <c r="B24" s="25"/>
      <c r="C24" s="26"/>
    </row>
    <row r="25" spans="2:3" x14ac:dyDescent="0.25">
      <c r="B25" s="25"/>
      <c r="C25" s="26"/>
    </row>
    <row r="26" spans="2:3" x14ac:dyDescent="0.25">
      <c r="B26" s="25"/>
      <c r="C26" s="26"/>
    </row>
    <row r="27" spans="2:3" x14ac:dyDescent="0.25">
      <c r="B27" s="25"/>
      <c r="C27" s="26"/>
    </row>
    <row r="28" spans="2:3" x14ac:dyDescent="0.25">
      <c r="B28" s="25"/>
      <c r="C28" s="26"/>
    </row>
    <row r="29" spans="2:3" x14ac:dyDescent="0.25">
      <c r="B29" s="25"/>
      <c r="C29" s="26"/>
    </row>
    <row r="30" spans="2:3" x14ac:dyDescent="0.25">
      <c r="B30" s="25"/>
      <c r="C30" s="26"/>
    </row>
    <row r="31" spans="2:3" x14ac:dyDescent="0.25">
      <c r="B31" s="25"/>
      <c r="C31" s="26"/>
    </row>
    <row r="32" spans="2:3" x14ac:dyDescent="0.25">
      <c r="B32" s="25"/>
      <c r="C32" s="26"/>
    </row>
    <row r="33" spans="2:6" x14ac:dyDescent="0.25">
      <c r="B33" s="25"/>
      <c r="C33" s="26"/>
    </row>
    <row r="39" spans="2:6" hidden="1" x14ac:dyDescent="0.25"/>
    <row r="40" spans="2:6" s="19" customFormat="1" hidden="1" x14ac:dyDescent="0.25"/>
    <row r="41" spans="2:6" s="19" customFormat="1" hidden="1" x14ac:dyDescent="0.25"/>
    <row r="42" spans="2:6" s="19" customFormat="1" hidden="1" x14ac:dyDescent="0.25">
      <c r="B42" s="19" t="s">
        <v>5</v>
      </c>
      <c r="C42" s="19">
        <f>VLOOKUP(C7,B57:C60,2,0)</f>
        <v>1.6E-2</v>
      </c>
      <c r="D42" s="19">
        <f>VLOOKUP(C7,B57:D60,3,0)</f>
        <v>1.9E-2</v>
      </c>
      <c r="F42" s="20">
        <v>0.01</v>
      </c>
    </row>
    <row r="43" spans="2:6" s="19" customFormat="1" hidden="1" x14ac:dyDescent="0.25">
      <c r="B43" s="19" t="s">
        <v>6</v>
      </c>
      <c r="C43" s="19">
        <f>IF(C5&lt;500000,2290-(C5*0.0229*0.093),0)</f>
        <v>1651.0900000000001</v>
      </c>
      <c r="D43" s="21">
        <f>2290-(C5*0.0229*0.093)</f>
        <v>1651.0900000000001</v>
      </c>
      <c r="F43" s="21" t="e">
        <f>2750-(#REF!*0.01*0.213)</f>
        <v>#REF!</v>
      </c>
    </row>
    <row r="44" spans="2:6" s="19" customFormat="1" hidden="1" x14ac:dyDescent="0.25"/>
    <row r="45" spans="2:6" s="19" customFormat="1" hidden="1" x14ac:dyDescent="0.25"/>
    <row r="46" spans="2:6" s="19" customFormat="1" hidden="1" x14ac:dyDescent="0.25">
      <c r="B46" s="19" t="s">
        <v>5</v>
      </c>
      <c r="C46" s="19" t="e">
        <f>VLOOKUP(C11,B61:C63,2,0)</f>
        <v>#N/A</v>
      </c>
      <c r="D46" s="19" t="e">
        <f>VLOOKUP(C11,B61:D63,3,0)</f>
        <v>#N/A</v>
      </c>
    </row>
    <row r="47" spans="2:6" s="19" customFormat="1" hidden="1" x14ac:dyDescent="0.25">
      <c r="B47" s="19" t="s">
        <v>6</v>
      </c>
      <c r="C47" s="19">
        <f>IF(C9&lt;500000,2290-(C9*0.0229*0.093),0)</f>
        <v>2290</v>
      </c>
      <c r="D47" s="21">
        <f>2290-(C9*0.0229*0.093)</f>
        <v>2290</v>
      </c>
    </row>
    <row r="48" spans="2:6" s="19" customFormat="1" hidden="1" x14ac:dyDescent="0.25"/>
    <row r="49" spans="2:4" s="19" customFormat="1" hidden="1" x14ac:dyDescent="0.25"/>
    <row r="50" spans="2:4" s="19" customFormat="1" hidden="1" x14ac:dyDescent="0.25"/>
    <row r="51" spans="2:4" s="19" customFormat="1" hidden="1" x14ac:dyDescent="0.25"/>
    <row r="52" spans="2:4" s="19" customFormat="1" hidden="1" x14ac:dyDescent="0.25"/>
    <row r="53" spans="2:4" s="19" customFormat="1" hidden="1" x14ac:dyDescent="0.25"/>
    <row r="54" spans="2:4" s="19" customFormat="1" hidden="1" x14ac:dyDescent="0.25"/>
    <row r="55" spans="2:4" s="19" customFormat="1" hidden="1" x14ac:dyDescent="0.25"/>
    <row r="56" spans="2:4" s="19" customFormat="1" hidden="1" x14ac:dyDescent="0.25"/>
    <row r="57" spans="2:4" s="19" customFormat="1" hidden="1" x14ac:dyDescent="0.25">
      <c r="B57" s="19" t="s">
        <v>15</v>
      </c>
      <c r="C57" s="22">
        <v>1.6E-2</v>
      </c>
      <c r="D57" s="22">
        <v>1.9E-2</v>
      </c>
    </row>
    <row r="58" spans="2:4" s="19" customFormat="1" hidden="1" x14ac:dyDescent="0.25">
      <c r="B58" s="19" t="s">
        <v>16</v>
      </c>
      <c r="C58" s="22">
        <v>1.9E-2</v>
      </c>
      <c r="D58" s="22">
        <v>2.1000000000000001E-2</v>
      </c>
    </row>
    <row r="59" spans="2:4" s="19" customFormat="1" hidden="1" x14ac:dyDescent="0.25">
      <c r="B59" s="19" t="s">
        <v>17</v>
      </c>
      <c r="C59" s="22">
        <v>1.95E-2</v>
      </c>
      <c r="D59" s="22">
        <v>2.29E-2</v>
      </c>
    </row>
    <row r="60" spans="2:4" s="19" customFormat="1" hidden="1" x14ac:dyDescent="0.25">
      <c r="B60" s="19" t="s">
        <v>18</v>
      </c>
      <c r="C60" s="22">
        <v>2.29E-2</v>
      </c>
      <c r="D60" s="22">
        <v>2.29E-2</v>
      </c>
    </row>
    <row r="61" spans="2:4" s="19" customFormat="1" hidden="1" x14ac:dyDescent="0.25"/>
    <row r="62" spans="2:4" s="19" customFormat="1" hidden="1" x14ac:dyDescent="0.25">
      <c r="B62" s="19" t="s">
        <v>11</v>
      </c>
      <c r="C62" s="19" t="s">
        <v>12</v>
      </c>
    </row>
    <row r="63" spans="2:4" s="19" customFormat="1" hidden="1" x14ac:dyDescent="0.25"/>
    <row r="64" spans="2:4" s="19" customFormat="1" hidden="1" x14ac:dyDescent="0.25"/>
    <row r="65" spans="2:4" s="19" customFormat="1" hidden="1" x14ac:dyDescent="0.25">
      <c r="B65" s="23" t="s">
        <v>19</v>
      </c>
      <c r="C65" s="24">
        <v>0.01</v>
      </c>
      <c r="D65" s="24">
        <v>0.01</v>
      </c>
    </row>
    <row r="66" spans="2:4" s="19" customFormat="1" hidden="1" x14ac:dyDescent="0.25">
      <c r="B66" s="23" t="s">
        <v>20</v>
      </c>
      <c r="C66" s="24">
        <v>0.01</v>
      </c>
      <c r="D66" s="24">
        <v>0.01</v>
      </c>
    </row>
    <row r="67" spans="2:4" s="19" customFormat="1" hidden="1" x14ac:dyDescent="0.25">
      <c r="B67" s="23" t="s">
        <v>21</v>
      </c>
      <c r="C67" s="24">
        <v>0.01</v>
      </c>
      <c r="D67" s="24">
        <v>0.01</v>
      </c>
    </row>
    <row r="68" spans="2:4" s="19" customFormat="1" hidden="1" x14ac:dyDescent="0.25"/>
    <row r="69" spans="2:4" s="19" customFormat="1" hidden="1" x14ac:dyDescent="0.25"/>
    <row r="70" spans="2:4" s="19" customFormat="1" hidden="1" x14ac:dyDescent="0.25"/>
    <row r="71" spans="2:4" s="19" customFormat="1" hidden="1" x14ac:dyDescent="0.25"/>
    <row r="72" spans="2:4" s="19" customFormat="1" hidden="1" x14ac:dyDescent="0.25"/>
    <row r="73" spans="2:4" s="19" customFormat="1" hidden="1" x14ac:dyDescent="0.25"/>
  </sheetData>
  <dataValidations count="2">
    <dataValidation type="list" allowBlank="1" showInputMessage="1" showErrorMessage="1" sqref="C6">
      <formula1>"Банк,Клиент"</formula1>
    </dataValidation>
    <dataValidation type="list" allowBlank="1" showInputMessage="1" showErrorMessage="1" sqref="B57:B60 C7:C8">
      <formula1>Тарифы_банк</formula1>
    </dataValidation>
  </dataValidations>
  <pageMargins left="0.7" right="0.7" top="0.75" bottom="0.75" header="0.3" footer="0.3"/>
  <pageSetup paperSize="9" orientation="portrait" horizontalDpi="90" verticalDpi="9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Sheet1</vt:lpstr>
      <vt:lpstr>Лист1</vt:lpstr>
      <vt:lpstr>Тариф_льготный</vt:lpstr>
      <vt:lpstr>Тарифы_банк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2023-05-24T07:39:50Z</dcterms:modified>
</cp:coreProperties>
</file>